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skregister" sheetId="1" state="visible" r:id="rId1"/>
    <sheet xmlns:r="http://schemas.openxmlformats.org/officeDocument/2006/relationships" name="Sammanfattning" sheetId="2" state="visible" r:id="rId2"/>
    <sheet xmlns:r="http://schemas.openxmlformats.org/officeDocument/2006/relationships" name="Instruktion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YYYY-MM-DD"/>
    <numFmt numFmtId="166" formatCode="# ##0.00 &quot;kr&quot;"/>
    <numFmt numFmtId="167" formatCode="0.0%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0F3B38"/>
      </patternFill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14B8A6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center" vertical="center" wrapText="1"/>
    </xf>
    <xf numFmtId="1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165" fontId="3" fillId="5" borderId="1" applyAlignment="1" pivotButton="0" quotePrefix="0" xfId="0">
      <alignment horizontal="left" vertical="center" wrapText="1"/>
    </xf>
    <xf numFmtId="166" fontId="3" fillId="5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center" vertical="center" wrapText="1"/>
    </xf>
    <xf numFmtId="165" fontId="3" fillId="6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1" fontId="3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0" fillId="7" borderId="1" pivotButton="0" quotePrefix="0" xfId="0"/>
    <xf numFmtId="2" fontId="4" fillId="7" borderId="1" pivotButton="0" quotePrefix="0" xfId="0"/>
    <xf numFmtId="166" fontId="4" fillId="7" borderId="1" pivotButton="0" quotePrefix="0" xfId="0"/>
    <xf numFmtId="0" fontId="4" fillId="4" borderId="1" applyAlignment="1" pivotButton="0" quotePrefix="0" xfId="0">
      <alignment horizontal="left" vertical="center" wrapText="1"/>
    </xf>
    <xf numFmtId="1" fontId="3" fillId="5" borderId="1" applyAlignment="1" pivotButton="0" quotePrefix="0" xfId="0">
      <alignment horizontal="right" vertical="center"/>
    </xf>
    <xf numFmtId="1" fontId="3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2" fontId="3" fillId="5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right" vertical="center"/>
    </xf>
    <xf numFmtId="167" fontId="3" fillId="5" borderId="1" applyAlignment="1" pivotButton="0" quotePrefix="0" xfId="0">
      <alignment horizontal="right" vertical="center"/>
    </xf>
    <xf numFmtId="0" fontId="5" fillId="7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3">
    <dxf>
      <font>
        <b val="1"/>
        <color rgb="00FFFFFF"/>
      </font>
      <fill>
        <patternFill patternType="solid">
          <fgColor rgb="00DC2626"/>
        </patternFill>
      </fill>
    </dxf>
    <dxf>
      <font>
        <b val="1"/>
        <color rgb="00FFFFFF"/>
      </font>
      <fill>
        <patternFill patternType="solid">
          <fgColor rgb="00FB923C"/>
        </patternFill>
      </fill>
    </dxf>
    <dxf>
      <font>
        <b val="1"/>
        <color rgb="00FFFFFF"/>
      </font>
      <fill>
        <patternFill patternType="solid">
          <fgColor rgb="0022C55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Antal risker per risknivå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'Sammanfattning'!E3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'Sammanfattning'!$D$4:$D$6</f>
            </numRef>
          </cat>
          <val>
            <numRef>
              <f>'Sammanfattning'!$E$4:$E$6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Risknivå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Antal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Riskfördelning per område</a:t>
            </a:r>
          </a:p>
        </rich>
      </tx>
    </title>
    <plotArea>
      <pieChart>
        <varyColors val="1"/>
        <ser>
          <idx val="0"/>
          <order val="0"/>
          <tx>
            <strRef>
              <f>'Sammanfattning'!E8</f>
            </strRef>
          </tx>
          <spPr>
            <a:ln xmlns:a="http://schemas.openxmlformats.org/drawingml/2006/main">
              <a:prstDash val="solid"/>
            </a:ln>
          </spPr>
          <cat>
            <numRef>
              <f>'Sammanfattning'!$D$9:$D$14</f>
            </numRef>
          </cat>
          <val>
            <numRef>
              <f>'Sammanfattning'!$E$9:$E$14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15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15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13" customWidth="1" min="2" max="2"/>
    <col width="14" customWidth="1" min="3" max="3"/>
    <col width="18" customWidth="1" min="4" max="4"/>
    <col width="36" customWidth="1" min="5" max="5"/>
    <col width="13" customWidth="1" min="6" max="6"/>
    <col width="13" customWidth="1" min="7" max="7"/>
    <col width="12" customWidth="1" min="8" max="8"/>
    <col width="11" customWidth="1" min="9" max="9"/>
    <col width="12" customWidth="1" min="10" max="10"/>
    <col width="34" customWidth="1" min="11" max="11"/>
    <col width="15" customWidth="1" min="12" max="12"/>
    <col width="18" customWidth="1" min="13" max="13"/>
    <col width="17" customWidth="1" min="14" max="14"/>
    <col width="16" customWidth="1" min="15" max="15"/>
    <col width="15" customWidth="1" min="16" max="16"/>
    <col width="14" customWidth="1" min="17" max="17"/>
  </cols>
  <sheetData>
    <row r="1" ht="30" customHeight="1">
      <c r="A1" s="1" t="inlineStr">
        <is>
          <t>RISKREGISTER – Riskanalys och åtgärdsplan 2026</t>
        </is>
      </c>
    </row>
    <row r="2" ht="36" customHeight="1">
      <c r="A2" s="2" t="inlineStr">
        <is>
          <t>Risk-ID</t>
        </is>
      </c>
      <c r="B2" s="2" t="inlineStr">
        <is>
          <t>Datum</t>
        </is>
      </c>
      <c r="C2" s="2" t="inlineStr">
        <is>
          <t>Område</t>
        </is>
      </c>
      <c r="D2" s="2" t="inlineStr">
        <is>
          <t>Process</t>
        </is>
      </c>
      <c r="E2" s="2" t="inlineStr">
        <is>
          <t>Riskbeskrivning</t>
        </is>
      </c>
      <c r="F2" s="2" t="inlineStr">
        <is>
          <t>Sannolikhet
(1–5)</t>
        </is>
      </c>
      <c r="G2" s="2" t="inlineStr">
        <is>
          <t>Konsekvens
(1–5)</t>
        </is>
      </c>
      <c r="H2" s="2" t="inlineStr">
        <is>
          <t>Riskpoäng</t>
        </is>
      </c>
      <c r="I2" s="2" t="inlineStr">
        <is>
          <t>Risknivå</t>
        </is>
      </c>
      <c r="J2" s="2" t="inlineStr">
        <is>
          <t>Ägare</t>
        </is>
      </c>
      <c r="K2" s="2" t="inlineStr">
        <is>
          <t>Kontrollåtgärd</t>
        </is>
      </c>
      <c r="L2" s="2" t="inlineStr">
        <is>
          <t>Kontrollstatus</t>
        </is>
      </c>
      <c r="M2" s="2" t="inlineStr">
        <is>
          <t>Ansvarig chef</t>
        </is>
      </c>
      <c r="N2" s="2" t="inlineStr">
        <is>
          <t>Åtgärdsdeadline</t>
        </is>
      </c>
      <c r="O2" s="2" t="inlineStr">
        <is>
          <t>Kostnad (kr)</t>
        </is>
      </c>
      <c r="P2" s="2" t="inlineStr">
        <is>
          <t>Sannolikhet
efter åtgärd</t>
        </is>
      </c>
      <c r="Q2" s="2" t="inlineStr">
        <is>
          <t>Ny riskpoäng</t>
        </is>
      </c>
    </row>
    <row r="3">
      <c r="A3" s="3" t="inlineStr">
        <is>
          <t>R-001</t>
        </is>
      </c>
      <c r="B3" s="4" t="n">
        <v>46037</v>
      </c>
      <c r="C3" s="5" t="inlineStr">
        <is>
          <t>IT</t>
        </is>
      </c>
      <c r="D3" s="5" t="inlineStr">
        <is>
          <t>Systemdrift</t>
        </is>
      </c>
      <c r="E3" s="5" t="inlineStr">
        <is>
          <t>Driftstopp i ERP-system</t>
        </is>
      </c>
      <c r="F3" s="6" t="n">
        <v>4</v>
      </c>
      <c r="G3" s="6" t="n">
        <v>5</v>
      </c>
      <c r="H3" s="7">
        <f>F3*G3</f>
        <v/>
      </c>
      <c r="I3" s="3">
        <f>IF(H3&gt;=16;"Hög";IF(H3&gt;=9;"Medel";"Låg"))</f>
        <v/>
      </c>
      <c r="J3" s="8" t="inlineStr">
        <is>
          <t>Johan</t>
        </is>
      </c>
      <c r="K3" s="5" t="inlineStr">
        <is>
          <t>Redundanslösning och backup</t>
        </is>
      </c>
      <c r="L3" s="5" t="inlineStr">
        <is>
          <t>Pågår</t>
        </is>
      </c>
      <c r="M3" s="5" t="inlineStr">
        <is>
          <t>Anna Lindqvist</t>
        </is>
      </c>
      <c r="N3" s="9" t="n">
        <v>46142</v>
      </c>
      <c r="O3" s="10" t="n">
        <v>45000</v>
      </c>
      <c r="P3" s="6" t="n">
        <v>2</v>
      </c>
      <c r="Q3" s="7">
        <f>F3*P3</f>
        <v/>
      </c>
    </row>
    <row r="4">
      <c r="A4" s="11" t="inlineStr">
        <is>
          <t>R-002</t>
        </is>
      </c>
      <c r="B4" s="12" t="n">
        <v>46056</v>
      </c>
      <c r="C4" s="13" t="inlineStr">
        <is>
          <t>IT</t>
        </is>
      </c>
      <c r="D4" s="13" t="inlineStr">
        <is>
          <t>Informationssäk</t>
        </is>
      </c>
      <c r="E4" s="13" t="inlineStr">
        <is>
          <t>Cyberattack/phishing mot personal</t>
        </is>
      </c>
      <c r="F4" s="6" t="n">
        <v>3</v>
      </c>
      <c r="G4" s="6" t="n">
        <v>5</v>
      </c>
      <c r="H4" s="14">
        <f>F4*G4</f>
        <v/>
      </c>
      <c r="I4" s="11">
        <f>IF(H4&gt;=16;"Hög";IF(H4&gt;=9;"Medel";"Låg"))</f>
        <v/>
      </c>
      <c r="J4" s="8" t="inlineStr">
        <is>
          <t>Erik</t>
        </is>
      </c>
      <c r="K4" s="13" t="inlineStr">
        <is>
          <t>Säkerhetsutbildning och MFA</t>
        </is>
      </c>
      <c r="L4" s="13" t="inlineStr">
        <is>
          <t>Ej påbörjad</t>
        </is>
      </c>
      <c r="M4" s="13" t="inlineStr">
        <is>
          <t>Maria Svensson</t>
        </is>
      </c>
      <c r="N4" s="9" t="n">
        <v>46112</v>
      </c>
      <c r="O4" s="10" t="n">
        <v>30000</v>
      </c>
      <c r="P4" s="6" t="n">
        <v>2</v>
      </c>
      <c r="Q4" s="14">
        <f>F4*P4</f>
        <v/>
      </c>
    </row>
    <row r="5">
      <c r="A5" s="3" t="inlineStr">
        <is>
          <t>R-003</t>
        </is>
      </c>
      <c r="B5" s="4" t="n">
        <v>46073</v>
      </c>
      <c r="C5" s="5" t="inlineStr">
        <is>
          <t>GDPR</t>
        </is>
      </c>
      <c r="D5" s="5" t="inlineStr">
        <is>
          <t>Kundregister</t>
        </is>
      </c>
      <c r="E5" s="5" t="inlineStr">
        <is>
          <t>GDPR-brist i kundregister</t>
        </is>
      </c>
      <c r="F5" s="6" t="n">
        <v>3</v>
      </c>
      <c r="G5" s="6" t="n">
        <v>4</v>
      </c>
      <c r="H5" s="7">
        <f>F5*G5</f>
        <v/>
      </c>
      <c r="I5" s="3">
        <f>IF(H5&gt;=16;"Hög";IF(H5&gt;=9;"Medel";"Låg"))</f>
        <v/>
      </c>
      <c r="J5" s="8" t="inlineStr">
        <is>
          <t>Anna</t>
        </is>
      </c>
      <c r="K5" s="5" t="inlineStr">
        <is>
          <t>Dataskyddsrevision och rensning</t>
        </is>
      </c>
      <c r="L5" s="5" t="inlineStr">
        <is>
          <t>Försenad</t>
        </is>
      </c>
      <c r="M5" s="5" t="inlineStr">
        <is>
          <t>Lars Eriksson</t>
        </is>
      </c>
      <c r="N5" s="9" t="n">
        <v>46068</v>
      </c>
      <c r="O5" s="10" t="n">
        <v>20000</v>
      </c>
      <c r="P5" s="6" t="n">
        <v>1</v>
      </c>
      <c r="Q5" s="7">
        <f>F5*P5</f>
        <v/>
      </c>
    </row>
    <row r="6">
      <c r="A6" s="11" t="inlineStr">
        <is>
          <t>R-004</t>
        </is>
      </c>
      <c r="B6" s="12" t="n">
        <v>46086</v>
      </c>
      <c r="C6" s="13" t="inlineStr">
        <is>
          <t>Personal</t>
        </is>
      </c>
      <c r="D6" s="13" t="inlineStr">
        <is>
          <t>Kompetensförs</t>
        </is>
      </c>
      <c r="E6" s="13" t="inlineStr">
        <is>
          <t>Nyckelperson slutar oväntat</t>
        </is>
      </c>
      <c r="F6" s="6" t="n">
        <v>2</v>
      </c>
      <c r="G6" s="6" t="n">
        <v>5</v>
      </c>
      <c r="H6" s="14">
        <f>F6*G6</f>
        <v/>
      </c>
      <c r="I6" s="11">
        <f>IF(H6&gt;=16;"Hög";IF(H6&gt;=9;"Medel";"Låg"))</f>
        <v/>
      </c>
      <c r="J6" s="8" t="inlineStr">
        <is>
          <t>Karin</t>
        </is>
      </c>
      <c r="K6" s="13" t="inlineStr">
        <is>
          <t>Kunskapsöverföring och backup</t>
        </is>
      </c>
      <c r="L6" s="13" t="inlineStr">
        <is>
          <t>Pågår</t>
        </is>
      </c>
      <c r="M6" s="13" t="inlineStr">
        <is>
          <t>Emma Johansson</t>
        </is>
      </c>
      <c r="N6" s="9" t="n">
        <v>46203</v>
      </c>
      <c r="O6" s="10" t="n">
        <v>15000</v>
      </c>
      <c r="P6" s="6" t="n">
        <v>2</v>
      </c>
      <c r="Q6" s="14">
        <f>F6*P6</f>
        <v/>
      </c>
    </row>
    <row r="7">
      <c r="A7" s="3" t="inlineStr">
        <is>
          <t>R-005</t>
        </is>
      </c>
      <c r="B7" s="4" t="n">
        <v>46099</v>
      </c>
      <c r="C7" s="5" t="inlineStr">
        <is>
          <t>Leverantör</t>
        </is>
      </c>
      <c r="D7" s="5" t="inlineStr">
        <is>
          <t>Inköp</t>
        </is>
      </c>
      <c r="E7" s="5" t="inlineStr">
        <is>
          <t>Leveransförsening från underleverantör</t>
        </is>
      </c>
      <c r="F7" s="6" t="n">
        <v>4</v>
      </c>
      <c r="G7" s="6" t="n">
        <v>3</v>
      </c>
      <c r="H7" s="7">
        <f>F7*G7</f>
        <v/>
      </c>
      <c r="I7" s="3">
        <f>IF(H7&gt;=16;"Hög";IF(H7&gt;=9;"Medel";"Låg"))</f>
        <v/>
      </c>
      <c r="J7" s="8" t="inlineStr">
        <is>
          <t>Lars</t>
        </is>
      </c>
      <c r="K7" s="5" t="inlineStr">
        <is>
          <t>Alternativa leverantörer</t>
        </is>
      </c>
      <c r="L7" s="5" t="inlineStr">
        <is>
          <t>Ej påbörjad</t>
        </is>
      </c>
      <c r="M7" s="5" t="inlineStr">
        <is>
          <t>Oskar Nilsson</t>
        </is>
      </c>
      <c r="N7" s="9" t="n">
        <v>46157</v>
      </c>
      <c r="O7" s="10" t="n">
        <v>12500</v>
      </c>
      <c r="P7" s="6" t="n">
        <v>2</v>
      </c>
      <c r="Q7" s="7">
        <f>F7*P7</f>
        <v/>
      </c>
    </row>
    <row r="8">
      <c r="A8" s="11" t="inlineStr">
        <is>
          <t>R-006</t>
        </is>
      </c>
      <c r="B8" s="12" t="n">
        <v>46114</v>
      </c>
      <c r="C8" s="13" t="inlineStr">
        <is>
          <t>Ekonomi</t>
        </is>
      </c>
      <c r="D8" s="13" t="inlineStr">
        <is>
          <t>Projektstyrning</t>
        </is>
      </c>
      <c r="E8" s="13" t="inlineStr">
        <is>
          <t>Budgetöverskridande i projekt</t>
        </is>
      </c>
      <c r="F8" s="6" t="n">
        <v>3</v>
      </c>
      <c r="G8" s="6" t="n">
        <v>4</v>
      </c>
      <c r="H8" s="14">
        <f>F8*G8</f>
        <v/>
      </c>
      <c r="I8" s="11">
        <f>IF(H8&gt;=16;"Hög";IF(H8&gt;=9;"Medel";"Låg"))</f>
        <v/>
      </c>
      <c r="J8" s="8" t="inlineStr">
        <is>
          <t>Emma</t>
        </is>
      </c>
      <c r="K8" s="13" t="inlineStr">
        <is>
          <t>Månadsvis budgetuppföljning</t>
        </is>
      </c>
      <c r="L8" s="13" t="inlineStr">
        <is>
          <t>Pågår</t>
        </is>
      </c>
      <c r="M8" s="13" t="inlineStr">
        <is>
          <t>Anna Lindqvist</t>
        </is>
      </c>
      <c r="N8" s="9" t="n">
        <v>46234</v>
      </c>
      <c r="O8" s="10" t="n">
        <v>8000</v>
      </c>
      <c r="P8" s="6" t="n">
        <v>2</v>
      </c>
      <c r="Q8" s="14">
        <f>F8*P8</f>
        <v/>
      </c>
    </row>
    <row r="9">
      <c r="A9" s="3" t="inlineStr">
        <is>
          <t>R-007</t>
        </is>
      </c>
      <c r="B9" s="4" t="n">
        <v>46134</v>
      </c>
      <c r="C9" s="5" t="inlineStr">
        <is>
          <t>Produktion</t>
        </is>
      </c>
      <c r="D9" s="5" t="inlineStr">
        <is>
          <t>Lagerhållning</t>
        </is>
      </c>
      <c r="E9" s="5" t="inlineStr">
        <is>
          <t>Arbetsmiljörisk i lager</t>
        </is>
      </c>
      <c r="F9" s="6" t="n">
        <v>2</v>
      </c>
      <c r="G9" s="6" t="n">
        <v>4</v>
      </c>
      <c r="H9" s="7">
        <f>F9*G9</f>
        <v/>
      </c>
      <c r="I9" s="3">
        <f>IF(H9&gt;=16;"Hög";IF(H9&gt;=9;"Medel";"Låg"))</f>
        <v/>
      </c>
      <c r="J9" s="8" t="inlineStr">
        <is>
          <t>Oskar</t>
        </is>
      </c>
      <c r="K9" s="5" t="inlineStr">
        <is>
          <t>Skyddsrond och utbildning</t>
        </is>
      </c>
      <c r="L9" s="5" t="inlineStr">
        <is>
          <t>Klart</t>
        </is>
      </c>
      <c r="M9" s="5" t="inlineStr">
        <is>
          <t>Lars Eriksson</t>
        </is>
      </c>
      <c r="N9" s="9" t="n">
        <v>46127</v>
      </c>
      <c r="O9" s="10" t="n">
        <v>5500</v>
      </c>
      <c r="P9" s="6" t="n">
        <v>1</v>
      </c>
      <c r="Q9" s="7">
        <f>F9*P9</f>
        <v/>
      </c>
    </row>
    <row r="10">
      <c r="A10" s="11" t="inlineStr">
        <is>
          <t>R-008</t>
        </is>
      </c>
      <c r="B10" s="12" t="n">
        <v>46150</v>
      </c>
      <c r="C10" s="13" t="inlineStr">
        <is>
          <t>Ekonomi</t>
        </is>
      </c>
      <c r="D10" s="13" t="inlineStr">
        <is>
          <t>Fakturering</t>
        </is>
      </c>
      <c r="E10" s="13" t="inlineStr">
        <is>
          <t>Felaktig fakturering till kunder</t>
        </is>
      </c>
      <c r="F10" s="6" t="n">
        <v>3</v>
      </c>
      <c r="G10" s="6" t="n">
        <v>3</v>
      </c>
      <c r="H10" s="14">
        <f>F10*G10</f>
        <v/>
      </c>
      <c r="I10" s="11">
        <f>IF(H10&gt;=16;"Hög";IF(H10&gt;=9;"Medel";"Låg"))</f>
        <v/>
      </c>
      <c r="J10" s="8" t="inlineStr">
        <is>
          <t>Maria</t>
        </is>
      </c>
      <c r="K10" s="13" t="inlineStr">
        <is>
          <t>Intern kontroll och attestregler</t>
        </is>
      </c>
      <c r="L10" s="13" t="inlineStr">
        <is>
          <t>Försenad</t>
        </is>
      </c>
      <c r="M10" s="13" t="inlineStr">
        <is>
          <t>Emma Johansson</t>
        </is>
      </c>
      <c r="N10" s="9" t="n">
        <v>46142</v>
      </c>
      <c r="O10" s="10" t="n">
        <v>9000</v>
      </c>
      <c r="P10" s="6" t="n">
        <v>2</v>
      </c>
      <c r="Q10" s="14">
        <f>F10*P10</f>
        <v/>
      </c>
    </row>
    <row r="11">
      <c r="A11" s="3" t="inlineStr">
        <is>
          <t>R-009</t>
        </is>
      </c>
      <c r="B11" s="4" t="n">
        <v>46167</v>
      </c>
      <c r="C11" s="5" t="inlineStr">
        <is>
          <t>Produktion</t>
        </is>
      </c>
      <c r="D11" s="5" t="inlineStr">
        <is>
          <t>Kvalitetskontroll</t>
        </is>
      </c>
      <c r="E11" s="5" t="inlineStr">
        <is>
          <t>Kvalitetsavvikelse i produktion</t>
        </is>
      </c>
      <c r="F11" s="6" t="n">
        <v>4</v>
      </c>
      <c r="G11" s="6" t="n">
        <v>4</v>
      </c>
      <c r="H11" s="7">
        <f>F11*G11</f>
        <v/>
      </c>
      <c r="I11" s="3">
        <f>IF(H11&gt;=16;"Hög";IF(H11&gt;=9;"Medel";"Låg"))</f>
        <v/>
      </c>
      <c r="J11" s="8" t="inlineStr">
        <is>
          <t>Erik</t>
        </is>
      </c>
      <c r="K11" s="5" t="inlineStr">
        <is>
          <t>ISO-certifiering och kontroller</t>
        </is>
      </c>
      <c r="L11" s="5" t="inlineStr">
        <is>
          <t>Pågår</t>
        </is>
      </c>
      <c r="M11" s="5" t="inlineStr">
        <is>
          <t>Maria Svensson</t>
        </is>
      </c>
      <c r="N11" s="9" t="n">
        <v>46265</v>
      </c>
      <c r="O11" s="10" t="n">
        <v>22000</v>
      </c>
      <c r="P11" s="6" t="n">
        <v>2</v>
      </c>
      <c r="Q11" s="7">
        <f>F11*P11</f>
        <v/>
      </c>
    </row>
    <row r="12">
      <c r="A12" s="11" t="inlineStr">
        <is>
          <t>R-010</t>
        </is>
      </c>
      <c r="B12" s="12" t="n">
        <v>46183</v>
      </c>
      <c r="C12" s="13" t="inlineStr">
        <is>
          <t>IT</t>
        </is>
      </c>
      <c r="D12" s="13" t="inlineStr">
        <is>
          <t>Dataskydd</t>
        </is>
      </c>
      <c r="E12" s="13" t="inlineStr">
        <is>
          <t>Obehörig åtkomst till personuppgifter</t>
        </is>
      </c>
      <c r="F12" s="6" t="n">
        <v>2</v>
      </c>
      <c r="G12" s="6" t="n">
        <v>5</v>
      </c>
      <c r="H12" s="14">
        <f>F12*G12</f>
        <v/>
      </c>
      <c r="I12" s="11">
        <f>IF(H12&gt;=16;"Hög";IF(H12&gt;=9;"Medel";"Låg"))</f>
        <v/>
      </c>
      <c r="J12" s="8" t="inlineStr">
        <is>
          <t>Johan</t>
        </is>
      </c>
      <c r="K12" s="13" t="inlineStr">
        <is>
          <t>Behörighetshantering och logg</t>
        </is>
      </c>
      <c r="L12" s="13" t="inlineStr">
        <is>
          <t>Ej påbörjad</t>
        </is>
      </c>
      <c r="M12" s="13" t="inlineStr">
        <is>
          <t>Karin Bergström</t>
        </is>
      </c>
      <c r="N12" s="9" t="n">
        <v>46295</v>
      </c>
      <c r="O12" s="10" t="n">
        <v>18000</v>
      </c>
      <c r="P12" s="6" t="n">
        <v>1</v>
      </c>
      <c r="Q12" s="14">
        <f>F12*P12</f>
        <v/>
      </c>
    </row>
    <row r="13">
      <c r="A13" s="15" t="inlineStr">
        <is>
          <t>SUMMA / SNITT</t>
        </is>
      </c>
      <c r="B13" s="16" t="n"/>
      <c r="C13" s="16" t="n"/>
      <c r="D13" s="16" t="n"/>
      <c r="E13" s="16" t="n"/>
      <c r="F13" s="16" t="n"/>
      <c r="G13" s="16" t="n"/>
      <c r="H13" s="17">
        <f>AVERAGE(H3:H12)</f>
        <v/>
      </c>
      <c r="I13" s="16" t="n"/>
      <c r="J13" s="16" t="n"/>
      <c r="K13" s="16" t="n"/>
      <c r="L13" s="16" t="n"/>
      <c r="M13" s="16" t="n"/>
      <c r="N13" s="16" t="n"/>
      <c r="O13" s="18">
        <f>SUM(O3:O12)</f>
        <v/>
      </c>
      <c r="P13" s="16" t="n"/>
      <c r="Q13" s="17">
        <f>AVERAGE(Q3:Q12)</f>
        <v/>
      </c>
    </row>
  </sheetData>
  <mergeCells count="1">
    <mergeCell ref="A1:Q1"/>
  </mergeCells>
  <conditionalFormatting sqref="I3:I12">
    <cfRule type="expression" priority="1" dxfId="0" stopIfTrue="1">
      <formula>I3="Hög"</formula>
    </cfRule>
    <cfRule type="expression" priority="2" dxfId="1" stopIfTrue="1">
      <formula>I3="Medel"</formula>
    </cfRule>
    <cfRule type="expression" priority="3" dxfId="2" stopIfTrue="1">
      <formula>I3="Låg"</formula>
    </cfRule>
  </conditionalFormatting>
  <conditionalFormatting sqref="L3:L12">
    <cfRule type="expression" priority="4" dxfId="0" stopIfTrue="1">
      <formula>L3="Försenad"</formula>
    </cfRule>
  </conditionalFormatting>
  <conditionalFormatting sqref="N3:N12">
    <cfRule type="expression" priority="5" dxfId="0" stopIfTrue="1">
      <formula>AND(N3&lt;TODAY(),N3&lt;&gt;"")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4" max="4"/>
    <col width="10" customWidth="1" min="5" max="5"/>
  </cols>
  <sheetData>
    <row r="1" ht="30" customHeight="1">
      <c r="A1" s="1" t="inlineStr">
        <is>
          <t>SAMMANFATTNING – Riskanalys 2026</t>
        </is>
      </c>
    </row>
    <row r="3">
      <c r="A3" s="2" t="inlineStr">
        <is>
          <t>Nyckeltal</t>
        </is>
      </c>
      <c r="B3" s="2" t="inlineStr">
        <is>
          <t>Värde</t>
        </is>
      </c>
      <c r="D3" s="2" t="inlineStr">
        <is>
          <t>Risknivå</t>
        </is>
      </c>
      <c r="E3" s="2" t="inlineStr">
        <is>
          <t>Antal</t>
        </is>
      </c>
    </row>
    <row r="4">
      <c r="A4" s="19" t="inlineStr">
        <is>
          <t>Totalt antal risker</t>
        </is>
      </c>
      <c r="B4" s="20">
        <f>COUNTA(Riskregister!A3:A12)</f>
        <v/>
      </c>
      <c r="D4" s="3" t="inlineStr">
        <is>
          <t>Låg</t>
        </is>
      </c>
      <c r="E4" s="21">
        <f>COUNTIF(Riskregister!I3:I12;"Låg")</f>
        <v/>
      </c>
    </row>
    <row r="5">
      <c r="A5" s="22" t="inlineStr">
        <is>
          <t>Antal högrisk</t>
        </is>
      </c>
      <c r="B5" s="20">
        <f>COUNTIF(Riskregister!I3:I12;"Hög")</f>
        <v/>
      </c>
      <c r="D5" s="11" t="inlineStr">
        <is>
          <t>Medel</t>
        </is>
      </c>
      <c r="E5" s="21">
        <f>COUNTIF(Riskregister!I3:I12;"Medel")</f>
        <v/>
      </c>
    </row>
    <row r="6">
      <c r="A6" s="19" t="inlineStr">
        <is>
          <t>Antal medelnivårisk</t>
        </is>
      </c>
      <c r="B6" s="20">
        <f>COUNTIF(Riskregister!I3:I12;"Medel")</f>
        <v/>
      </c>
      <c r="D6" s="3" t="inlineStr">
        <is>
          <t>Hög</t>
        </is>
      </c>
      <c r="E6" s="21">
        <f>COUNTIF(Riskregister!I3:I12;"Hög")</f>
        <v/>
      </c>
    </row>
    <row r="7">
      <c r="A7" s="22" t="inlineStr">
        <is>
          <t>Antal lågrisk</t>
        </is>
      </c>
      <c r="B7" s="20">
        <f>COUNTIF(Riskregister!I3:I12;"Låg")</f>
        <v/>
      </c>
    </row>
    <row r="8">
      <c r="A8" s="19" t="inlineStr">
        <is>
          <t>Genomsnittlig riskpoäng</t>
        </is>
      </c>
      <c r="B8" s="23">
        <f>AVERAGE(Riskregister!H3:H12)</f>
        <v/>
      </c>
      <c r="D8" s="2" t="inlineStr">
        <is>
          <t>Område</t>
        </is>
      </c>
      <c r="E8" s="2" t="inlineStr">
        <is>
          <t>Antal</t>
        </is>
      </c>
    </row>
    <row r="9">
      <c r="A9" s="22" t="inlineStr">
        <is>
          <t>Antal försenade åtgärder</t>
        </is>
      </c>
      <c r="B9" s="20">
        <f>COUNTIF(Riskregister!L3:L12;"Försenad")</f>
        <v/>
      </c>
      <c r="D9" s="13" t="inlineStr">
        <is>
          <t>IT</t>
        </is>
      </c>
      <c r="E9" s="21">
        <f>COUNTIF(Riskregister!C3:C12;"IT")</f>
        <v/>
      </c>
    </row>
    <row r="10">
      <c r="A10" s="19" t="inlineStr">
        <is>
          <t>Total uppskattad kostnad</t>
        </is>
      </c>
      <c r="B10" s="24">
        <f>SUM(Riskregister!O3:O12)</f>
        <v/>
      </c>
      <c r="D10" s="5" t="inlineStr">
        <is>
          <t>GDPR</t>
        </is>
      </c>
      <c r="E10" s="21">
        <f>COUNTIF(Riskregister!C3:C12;"GDPR")</f>
        <v/>
      </c>
    </row>
    <row r="11">
      <c r="A11" s="22" t="inlineStr">
        <is>
          <t>Andel högrisk (%)</t>
        </is>
      </c>
      <c r="B11" s="25">
        <f>COUNTIF(Riskregister!I3:I12;"Hög")/COUNTA(Riskregister!A3:A12)</f>
        <v/>
      </c>
      <c r="D11" s="13" t="inlineStr">
        <is>
          <t>Personal</t>
        </is>
      </c>
      <c r="E11" s="21">
        <f>COUNTIF(Riskregister!C3:C12;"Personal")</f>
        <v/>
      </c>
    </row>
    <row r="12">
      <c r="A12" s="19" t="inlineStr">
        <is>
          <t>Genomsnittlig ny riskpoäng</t>
        </is>
      </c>
      <c r="B12" s="23">
        <f>AVERAGE(Riskregister!Q3:Q12)</f>
        <v/>
      </c>
      <c r="D12" s="5" t="inlineStr">
        <is>
          <t>Leverantör</t>
        </is>
      </c>
      <c r="E12" s="21">
        <f>COUNTIF(Riskregister!C3:C12;"Leverantör")</f>
        <v/>
      </c>
    </row>
    <row r="13">
      <c r="A13" s="22" t="inlineStr">
        <is>
          <t>Riskreduktion (snitt)</t>
        </is>
      </c>
      <c r="B13" s="23">
        <f>AVERAGE(Riskregister!H3:H12)-AVERAGE(Riskregister!Q3:Q12)</f>
        <v/>
      </c>
      <c r="D13" s="13" t="inlineStr">
        <is>
          <t>Ekonomi</t>
        </is>
      </c>
      <c r="E13" s="21">
        <f>COUNTIF(Riskregister!C3:C12;"Ekonomi")</f>
        <v/>
      </c>
    </row>
    <row r="14">
      <c r="D14" s="5" t="inlineStr">
        <is>
          <t>Produktion</t>
        </is>
      </c>
      <c r="E14" s="21">
        <f>COUNTIF(Riskregister!C3:C12;"Produktion")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5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80" customWidth="1" min="2" max="2"/>
    <col width="5" customWidth="1" min="3" max="3"/>
    <col width="5" customWidth="1" min="4" max="4"/>
    <col width="5" customWidth="1" min="5" max="5"/>
    <col width="5" customWidth="1" min="6" max="6"/>
  </cols>
  <sheetData>
    <row r="1" ht="30" customHeight="1">
      <c r="A1" s="1" t="inlineStr">
        <is>
          <t>INSTRUKTIONER – Riskanalys Excel-mall</t>
        </is>
      </c>
    </row>
    <row r="3">
      <c r="A3" s="26" t="inlineStr">
        <is>
          <t>ÖVERSIKT</t>
        </is>
      </c>
      <c r="B3" s="27" t="n"/>
      <c r="C3" s="27" t="n"/>
      <c r="D3" s="27" t="n"/>
      <c r="E3" s="27" t="n"/>
      <c r="F3" s="28" t="n"/>
    </row>
    <row r="4" ht="28" customHeight="1">
      <c r="A4" s="19" t="inlineStr">
        <is>
          <t>Syfte:</t>
        </is>
      </c>
      <c r="B4" s="5" t="inlineStr">
        <is>
          <t>Denna mall används för att identifiera, bedöma och hantera risker i verksamheten.</t>
        </is>
      </c>
    </row>
    <row r="5" ht="28" customHeight="1">
      <c r="A5" s="22" t="inlineStr">
        <is>
          <t>Blad:</t>
        </is>
      </c>
      <c r="B5" s="13" t="inlineStr">
        <is>
          <t>1) Riskregister – fyll i alla risker och åtgärder.  2) Sammanfattning – automatisk dashboard.  3) Instruktioner – denna guide.</t>
        </is>
      </c>
    </row>
    <row r="6" ht="28" customHeight="1">
      <c r="A6" s="19" t="inlineStr"/>
      <c r="B6" s="5" t="inlineStr"/>
    </row>
    <row r="7">
      <c r="A7" s="26" t="inlineStr">
        <is>
          <t>HUR RISKPOÄNG BERÄKNAS</t>
        </is>
      </c>
      <c r="B7" s="27" t="n"/>
      <c r="C7" s="27" t="n"/>
      <c r="D7" s="27" t="n"/>
      <c r="E7" s="27" t="n"/>
      <c r="F7" s="28" t="n"/>
    </row>
    <row r="8" ht="28" customHeight="1">
      <c r="A8" s="19" t="inlineStr">
        <is>
          <t>Formel:</t>
        </is>
      </c>
      <c r="B8" s="5" t="inlineStr">
        <is>
          <t>Riskpoäng = Sannolikhet × Konsekvens  (skala 1–25)</t>
        </is>
      </c>
    </row>
    <row r="9" ht="28" customHeight="1">
      <c r="A9" s="22" t="inlineStr">
        <is>
          <t>Ny riskpoäng:</t>
        </is>
      </c>
      <c r="B9" s="13" t="inlineStr">
        <is>
          <t>Ny riskpoäng = Sannolikhet efter åtgärd × Konsekvens  (visar effekt av kontrollåtgärd)</t>
        </is>
      </c>
    </row>
    <row r="10" ht="28" customHeight="1">
      <c r="A10" s="19" t="inlineStr"/>
      <c r="B10" s="5" t="inlineStr"/>
    </row>
    <row r="11">
      <c r="A11" s="26" t="inlineStr">
        <is>
          <t>SANNOLIKHETSSKALA (1–5)</t>
        </is>
      </c>
      <c r="B11" s="27" t="n"/>
      <c r="C11" s="27" t="n"/>
      <c r="D11" s="27" t="n"/>
      <c r="E11" s="27" t="n"/>
      <c r="F11" s="28" t="n"/>
    </row>
    <row r="12" ht="28" customHeight="1">
      <c r="A12" s="19" t="inlineStr">
        <is>
          <t>1 – Mycket osannolikt:</t>
        </is>
      </c>
      <c r="B12" s="5" t="inlineStr">
        <is>
          <t>Händer sällan, mindre än vart 10:e år</t>
        </is>
      </c>
    </row>
    <row r="13" ht="28" customHeight="1">
      <c r="A13" s="22" t="inlineStr">
        <is>
          <t>2 – Osannolikt:</t>
        </is>
      </c>
      <c r="B13" s="13" t="inlineStr">
        <is>
          <t>Kan inträffa, vart 5–10:e år</t>
        </is>
      </c>
    </row>
    <row r="14" ht="28" customHeight="1">
      <c r="A14" s="19" t="inlineStr">
        <is>
          <t>3 – Möjligt:</t>
        </is>
      </c>
      <c r="B14" s="5" t="inlineStr">
        <is>
          <t>Inträffar ibland, vart 1–5:e år</t>
        </is>
      </c>
    </row>
    <row r="15" ht="28" customHeight="1">
      <c r="A15" s="22" t="inlineStr">
        <is>
          <t>4 – Sannolikt:</t>
        </is>
      </c>
      <c r="B15" s="13" t="inlineStr">
        <is>
          <t>Inträffar regelbundet, varje år</t>
        </is>
      </c>
    </row>
    <row r="16" ht="28" customHeight="1">
      <c r="A16" s="19" t="inlineStr">
        <is>
          <t>5 – Mycket sannolikt:</t>
        </is>
      </c>
      <c r="B16" s="5" t="inlineStr">
        <is>
          <t>Inträffar ofta, flera gånger per år</t>
        </is>
      </c>
    </row>
    <row r="17" ht="28" customHeight="1">
      <c r="A17" s="22" t="inlineStr"/>
      <c r="B17" s="13" t="inlineStr"/>
    </row>
    <row r="18">
      <c r="A18" s="26" t="inlineStr">
        <is>
          <t>KONSEKVENSSKALA (1–5)</t>
        </is>
      </c>
      <c r="B18" s="27" t="n"/>
      <c r="C18" s="27" t="n"/>
      <c r="D18" s="27" t="n"/>
      <c r="E18" s="27" t="n"/>
      <c r="F18" s="28" t="n"/>
    </row>
    <row r="19" ht="28" customHeight="1">
      <c r="A19" s="22" t="inlineStr">
        <is>
          <t>1 – Försumbar:</t>
        </is>
      </c>
      <c r="B19" s="13" t="inlineStr">
        <is>
          <t>Ingen märkbar påverkan på verksamheten</t>
        </is>
      </c>
    </row>
    <row r="20" ht="28" customHeight="1">
      <c r="A20" s="19" t="inlineStr">
        <is>
          <t>2 – Liten:</t>
        </is>
      </c>
      <c r="B20" s="5" t="inlineStr">
        <is>
          <t>Begränsad påverkan, hanteras internt</t>
        </is>
      </c>
    </row>
    <row r="21" ht="28" customHeight="1">
      <c r="A21" s="22" t="inlineStr">
        <is>
          <t>3 – Måttlig:</t>
        </is>
      </c>
      <c r="B21" s="13" t="inlineStr">
        <is>
          <t>Påverkar mål, kräver extra resurser</t>
        </is>
      </c>
    </row>
    <row r="22" ht="28" customHeight="1">
      <c r="A22" s="19" t="inlineStr">
        <is>
          <t>4 – Allvarlig:</t>
        </is>
      </c>
      <c r="B22" s="5" t="inlineStr">
        <is>
          <t>Betydande ekonomisk/operationell skada</t>
        </is>
      </c>
    </row>
    <row r="23" ht="28" customHeight="1">
      <c r="A23" s="22" t="inlineStr">
        <is>
          <t>5 – Katastrofal:</t>
        </is>
      </c>
      <c r="B23" s="13" t="inlineStr">
        <is>
          <t>Kritisk skada, hotad verksamhetskontinuitet</t>
        </is>
      </c>
    </row>
    <row r="24" ht="28" customHeight="1">
      <c r="A24" s="19" t="inlineStr"/>
      <c r="B24" s="5" t="inlineStr"/>
    </row>
    <row r="25">
      <c r="A25" s="26" t="inlineStr">
        <is>
          <t>RISKNIVÅER</t>
        </is>
      </c>
      <c r="B25" s="27" t="n"/>
      <c r="C25" s="27" t="n"/>
      <c r="D25" s="27" t="n"/>
      <c r="E25" s="27" t="n"/>
      <c r="F25" s="28" t="n"/>
    </row>
    <row r="26" ht="28" customHeight="1">
      <c r="A26" s="19" t="inlineStr">
        <is>
          <t>Låg (1–8):</t>
        </is>
      </c>
      <c r="B26" s="5" t="inlineStr">
        <is>
          <t>Acceptabel risk. Bevaka och dokumentera. Ingen omedelbar åtgärd nödvändig.</t>
        </is>
      </c>
    </row>
    <row r="27" ht="28" customHeight="1">
      <c r="A27" s="22" t="inlineStr">
        <is>
          <t>Medel (9–15):</t>
        </is>
      </c>
      <c r="B27" s="13" t="inlineStr">
        <is>
          <t>Förhöjd risk. Åtgärdsplan ska upprättas och följas upp.</t>
        </is>
      </c>
    </row>
    <row r="28" ht="28" customHeight="1">
      <c r="A28" s="19" t="inlineStr">
        <is>
          <t>Hög (16–25):</t>
        </is>
      </c>
      <c r="B28" s="5" t="inlineStr">
        <is>
          <t>Oacceptabel risk. Omedelbara åtgärder krävs. Eskalera till ledning.</t>
        </is>
      </c>
    </row>
    <row r="29" ht="28" customHeight="1">
      <c r="A29" s="22" t="inlineStr"/>
      <c r="B29" s="13" t="inlineStr"/>
    </row>
    <row r="30">
      <c r="A30" s="26" t="inlineStr">
        <is>
          <t>FÄLTBESKRIVNINGAR</t>
        </is>
      </c>
      <c r="B30" s="27" t="n"/>
      <c r="C30" s="27" t="n"/>
      <c r="D30" s="27" t="n"/>
      <c r="E30" s="27" t="n"/>
      <c r="F30" s="28" t="n"/>
    </row>
    <row r="31" ht="28" customHeight="1">
      <c r="A31" s="22" t="inlineStr">
        <is>
          <t>Risk-ID:</t>
        </is>
      </c>
      <c r="B31" s="13" t="inlineStr">
        <is>
          <t>Unikt ID, t.ex. R-001, R-002 osv.</t>
        </is>
      </c>
    </row>
    <row r="32" ht="28" customHeight="1">
      <c r="A32" s="19" t="inlineStr">
        <is>
          <t>Datum:</t>
        </is>
      </c>
      <c r="B32" s="5" t="inlineStr">
        <is>
          <t>Datum då risken identifierades (ÅÅÅÅ-MM-DD).</t>
        </is>
      </c>
    </row>
    <row r="33" ht="28" customHeight="1">
      <c r="A33" s="22" t="inlineStr">
        <is>
          <t>Område:</t>
        </is>
      </c>
      <c r="B33" s="13" t="inlineStr">
        <is>
          <t>Verksamhetsområde, t.ex. IT, Ekonomi, Personal, GDPR, Produktion.</t>
        </is>
      </c>
    </row>
    <row r="34" ht="28" customHeight="1">
      <c r="A34" s="19" t="inlineStr">
        <is>
          <t>Process:</t>
        </is>
      </c>
      <c r="B34" s="5" t="inlineStr">
        <is>
          <t>Specifik process eller aktivitet där risken uppstår.</t>
        </is>
      </c>
    </row>
    <row r="35" ht="28" customHeight="1">
      <c r="A35" s="22" t="inlineStr">
        <is>
          <t>Riskbeskrivning:</t>
        </is>
      </c>
      <c r="B35" s="13" t="inlineStr">
        <is>
          <t>Kortfattad beskrivning av riskhändelsen.</t>
        </is>
      </c>
    </row>
    <row r="36" ht="28" customHeight="1">
      <c r="A36" s="19" t="inlineStr">
        <is>
          <t>Kontrollåtgärd:</t>
        </is>
      </c>
      <c r="B36" s="5" t="inlineStr">
        <is>
          <t>Planerade eller genomförda åtgärder för att minska risken.</t>
        </is>
      </c>
    </row>
    <row r="37" ht="28" customHeight="1">
      <c r="A37" s="22" t="inlineStr">
        <is>
          <t>Kontrollstatus:</t>
        </is>
      </c>
      <c r="B37" s="13" t="inlineStr">
        <is>
          <t>Ej påbörjad / Pågår / Klart / Försenad</t>
        </is>
      </c>
    </row>
    <row r="38" ht="28" customHeight="1">
      <c r="A38" s="19" t="inlineStr">
        <is>
          <t>Ansvarig chef:</t>
        </is>
      </c>
      <c r="B38" s="5" t="inlineStr">
        <is>
          <t>Chef med mandat och budget för åtgärden.</t>
        </is>
      </c>
    </row>
    <row r="39" ht="28" customHeight="1">
      <c r="A39" s="22" t="inlineStr">
        <is>
          <t>Åtgärdsdeadline:</t>
        </is>
      </c>
      <c r="B39" s="13" t="inlineStr">
        <is>
          <t>Sista datum för genomförd åtgärd (ÅÅÅÅ-MM-DD).</t>
        </is>
      </c>
    </row>
    <row r="40" ht="28" customHeight="1">
      <c r="A40" s="19" t="inlineStr">
        <is>
          <t>Kostnad (kr):</t>
        </is>
      </c>
      <c r="B40" s="5" t="inlineStr">
        <is>
          <t>Uppskattad kostnad för kontrollåtgärden i svenska kronor.</t>
        </is>
      </c>
    </row>
    <row r="41" ht="28" customHeight="1">
      <c r="A41" s="22" t="inlineStr"/>
      <c r="B41" s="13" t="inlineStr"/>
    </row>
    <row r="42">
      <c r="A42" s="26" t="inlineStr">
        <is>
          <t>GDPR-NOTERING</t>
        </is>
      </c>
      <c r="B42" s="27" t="n"/>
      <c r="C42" s="27" t="n"/>
      <c r="D42" s="27" t="n"/>
      <c r="E42" s="27" t="n"/>
      <c r="F42" s="28" t="n"/>
    </row>
    <row r="43" ht="28" customHeight="1">
      <c r="A43" s="22" t="inlineStr">
        <is>
          <t>Observera:</t>
        </is>
      </c>
      <c r="B43" s="13" t="inlineStr">
        <is>
          <t>Denna mall är anpassad för svensk användning och GDPR/dataskyddsförordningen (EU 2016/679). Personuppgifter i riskregistret (t.ex. ägarnamn) ska hanteras enligt organisationens dataskyddspolicy. Spara inte känsliga personuppgifter utan rättslig grund.</t>
        </is>
      </c>
    </row>
    <row r="44" ht="28" customHeight="1">
      <c r="A44" s="19" t="inlineStr"/>
      <c r="B44" s="5" t="inlineStr"/>
    </row>
    <row r="45">
      <c r="A45" s="26" t="inlineStr">
        <is>
          <t>FÄRGKODER</t>
        </is>
      </c>
      <c r="B45" s="27" t="n"/>
      <c r="C45" s="27" t="n"/>
      <c r="D45" s="27" t="n"/>
      <c r="E45" s="27" t="n"/>
      <c r="F45" s="28" t="n"/>
    </row>
    <row r="46" ht="28" customHeight="1">
      <c r="A46" s="19" t="inlineStr">
        <is>
          <t>Ljusgul bakgrund:</t>
        </is>
      </c>
      <c r="B46" s="5" t="inlineStr">
        <is>
          <t>Inputfält – fyll i dessa celler.</t>
        </is>
      </c>
    </row>
    <row r="47" ht="28" customHeight="1">
      <c r="A47" s="22" t="inlineStr">
        <is>
          <t>Röd bakgrund (Risknivå):</t>
        </is>
      </c>
      <c r="B47" s="13" t="inlineStr">
        <is>
          <t>Hög risk – kräver omedelbar åtgärd.</t>
        </is>
      </c>
    </row>
    <row r="48" ht="28" customHeight="1">
      <c r="A48" s="19" t="inlineStr">
        <is>
          <t>Orange bakgrund:</t>
        </is>
      </c>
      <c r="B48" s="5" t="inlineStr">
        <is>
          <t>Medelnivårisk – kräver åtgärdsplan.</t>
        </is>
      </c>
    </row>
    <row r="49" ht="28" customHeight="1">
      <c r="A49" s="22" t="inlineStr">
        <is>
          <t>Grön bakgrund:</t>
        </is>
      </c>
      <c r="B49" s="13" t="inlineStr">
        <is>
          <t>Låg risk – acceptabel, bevaka.</t>
        </is>
      </c>
    </row>
    <row r="50" ht="28" customHeight="1">
      <c r="A50" s="19" t="inlineStr">
        <is>
          <t>Röd (Deadline/Status):</t>
        </is>
      </c>
      <c r="B50" s="5" t="inlineStr">
        <is>
          <t>Förfallen deadline eller försenad åtgärd.</t>
        </is>
      </c>
    </row>
  </sheetData>
  <mergeCells count="49">
    <mergeCell ref="A1:F1"/>
    <mergeCell ref="A3:F3"/>
    <mergeCell ref="B4:F4"/>
    <mergeCell ref="B5:F5"/>
    <mergeCell ref="B6:F6"/>
    <mergeCell ref="A7:F7"/>
    <mergeCell ref="B8:F8"/>
    <mergeCell ref="B9:F9"/>
    <mergeCell ref="B10:F10"/>
    <mergeCell ref="A11:F11"/>
    <mergeCell ref="B12:F12"/>
    <mergeCell ref="B13:F13"/>
    <mergeCell ref="B14:F14"/>
    <mergeCell ref="B15:F15"/>
    <mergeCell ref="B16:F16"/>
    <mergeCell ref="B17:F17"/>
    <mergeCell ref="A18:F18"/>
    <mergeCell ref="B19:F19"/>
    <mergeCell ref="B20:F20"/>
    <mergeCell ref="B21:F21"/>
    <mergeCell ref="B22:F22"/>
    <mergeCell ref="B23:F23"/>
    <mergeCell ref="B24:F24"/>
    <mergeCell ref="A25:F25"/>
    <mergeCell ref="B26:F26"/>
    <mergeCell ref="B27:F27"/>
    <mergeCell ref="B28:F28"/>
    <mergeCell ref="B29:F29"/>
    <mergeCell ref="A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A42:F42"/>
    <mergeCell ref="B43:F43"/>
    <mergeCell ref="B44:F44"/>
    <mergeCell ref="A45:F45"/>
    <mergeCell ref="B46:F46"/>
    <mergeCell ref="B47:F47"/>
    <mergeCell ref="B48:F48"/>
    <mergeCell ref="B49:F49"/>
    <mergeCell ref="B50:F5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2026-06-01T15:01:42Z</dcterms:created>
  <dcterms:modified xmlns:dcterms="http://purl.org/dc/terms/" xmlns:xsi="http://www.w3.org/2001/XMLSchema-instance" xsi:type="dcterms:W3CDTF">2026-06-01T15:01:42Z</dcterms:modified>
</cp:coreProperties>
</file>