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cklista" sheetId="1" state="visible" r:id="rId1"/>
    <sheet xmlns:r="http://schemas.openxmlformats.org/officeDocument/2006/relationships" name="Sammanfattning" sheetId="2" state="visible" r:id="rId2"/>
    <sheet xmlns:r="http://schemas.openxmlformats.org/officeDocument/2006/relationships" name="Instruktio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 &quot;kg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0F766E"/>
      <sz val="11"/>
    </font>
    <font>
      <name val="Calibri"/>
      <b val="1"/>
      <color rgb="000F766E"/>
      <sz val="13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3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6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164" fontId="6" fillId="5" borderId="1" applyAlignment="1" pivotButton="0" quotePrefix="0" xfId="0">
      <alignment horizontal="center" vertical="center" wrapText="1"/>
    </xf>
    <xf numFmtId="9" fontId="6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3" fontId="7" fillId="5" borderId="1" applyAlignment="1" pivotButton="0" quotePrefix="0" xfId="0">
      <alignment horizontal="center" vertical="center" wrapText="1"/>
    </xf>
    <xf numFmtId="0" fontId="0" fillId="3" borderId="1" pivotButton="0" quotePrefix="0" xfId="0"/>
    <xf numFmtId="164" fontId="7" fillId="5" borderId="1" applyAlignment="1" pivotButton="0" quotePrefix="0" xfId="0">
      <alignment horizontal="center" vertical="center" wrapText="1"/>
    </xf>
    <xf numFmtId="9" fontId="7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Artiklar per kategori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'Sammanfattning'!B12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'Sammanfattning'!$A$13:$A$17</f>
            </numRef>
          </cat>
          <val>
            <numRef>
              <f>'Sammanfattning'!$B$13:$B$17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Packad vs Ej packad</a:t>
            </a:r>
          </a:p>
        </rich>
      </tx>
    </title>
    <plotArea>
      <pieChart>
        <varyColors val="1"/>
        <ser>
          <idx val="0"/>
          <order val="0"/>
          <tx>
            <strRef>
              <f>'Sammanfattning'!F12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'Sammanfattning'!$E$13:$E$14</f>
            </numRef>
          </cat>
          <val>
            <numRef>
              <f>'Sammanfattning'!$F$13:$F$14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22" customWidth="1" min="3" max="3"/>
    <col width="16" customWidth="1" min="4" max="4"/>
    <col width="12" customWidth="1" min="5" max="5"/>
    <col width="14" customWidth="1" min="6" max="6"/>
    <col width="22" customWidth="1" min="7" max="7"/>
    <col width="8" customWidth="1" min="8" max="8"/>
    <col width="9" customWidth="1" min="9" max="9"/>
    <col width="10" customWidth="1" min="10" max="10"/>
    <col width="11" customWidth="1" min="11" max="11"/>
    <col width="16" customWidth="1" min="12" max="12"/>
    <col width="16" customWidth="1" min="13" max="13"/>
    <col width="28" customWidth="1" min="14" max="14"/>
    <col width="12" customWidth="1" min="15" max="15"/>
  </cols>
  <sheetData>
    <row r="1" ht="32" customHeight="1">
      <c r="A1" s="1" t="inlineStr">
        <is>
          <t>PACKLISTA – RESPLAN OCH PACKUPPFÖLJNING 2026</t>
        </is>
      </c>
    </row>
    <row r="2" ht="30" customHeight="1">
      <c r="A2" s="2" t="inlineStr">
        <is>
          <t>Packnings-ID</t>
        </is>
      </c>
      <c r="B2" s="2" t="inlineStr">
        <is>
          <t>Datum</t>
        </is>
      </c>
      <c r="C2" s="2" t="inlineStr">
        <is>
          <t>Projekt/Resa</t>
        </is>
      </c>
      <c r="D2" s="2" t="inlineStr">
        <is>
          <t>Destination</t>
        </is>
      </c>
      <c r="E2" s="2" t="inlineStr">
        <is>
          <t>Ansvarig</t>
        </is>
      </c>
      <c r="F2" s="2" t="inlineStr">
        <is>
          <t>Kategori</t>
        </is>
      </c>
      <c r="G2" s="2" t="inlineStr">
        <is>
          <t>Artikel</t>
        </is>
      </c>
      <c r="H2" s="2" t="inlineStr">
        <is>
          <t>Antal</t>
        </is>
      </c>
      <c r="I2" s="2" t="inlineStr">
        <is>
          <t>Enhet</t>
        </is>
      </c>
      <c r="J2" s="2" t="inlineStr">
        <is>
          <t>Packad?</t>
        </is>
      </c>
      <c r="K2" s="2" t="inlineStr">
        <is>
          <t>Prioritet</t>
        </is>
      </c>
      <c r="L2" s="2" t="inlineStr">
        <is>
          <t>Vikt/enhet (kg)</t>
        </is>
      </c>
      <c r="M2" s="2" t="inlineStr">
        <is>
          <t>Total vikt (kg)</t>
        </is>
      </c>
      <c r="N2" s="2" t="inlineStr">
        <is>
          <t>Kommentar</t>
        </is>
      </c>
      <c r="O2" s="2" t="inlineStr">
        <is>
          <t>Status</t>
        </is>
      </c>
    </row>
    <row r="3">
      <c r="A3" s="3" t="inlineStr">
        <is>
          <t>P-001</t>
        </is>
      </c>
      <c r="B3" s="3" t="inlineStr">
        <is>
          <t>2026-06-03</t>
        </is>
      </c>
      <c r="C3" s="4" t="inlineStr">
        <is>
          <t>Kundbesök Stockholm</t>
        </is>
      </c>
      <c r="D3" s="3" t="inlineStr">
        <is>
          <t>Stockholm</t>
        </is>
      </c>
      <c r="E3" s="3" t="inlineStr">
        <is>
          <t>Anna</t>
        </is>
      </c>
      <c r="F3" s="3" t="inlineStr">
        <is>
          <t>Dokument</t>
        </is>
      </c>
      <c r="G3" s="4" t="inlineStr">
        <is>
          <t>Avtalspärm</t>
        </is>
      </c>
      <c r="H3" s="3" t="n">
        <v>1</v>
      </c>
      <c r="I3" s="3" t="inlineStr">
        <is>
          <t>st</t>
        </is>
      </c>
      <c r="J3" s="5" t="inlineStr">
        <is>
          <t>Ja</t>
        </is>
      </c>
      <c r="K3" s="5" t="inlineStr">
        <is>
          <t>Hög</t>
        </is>
      </c>
      <c r="L3" s="3" t="n">
        <v>0.8</v>
      </c>
      <c r="M3" s="6">
        <f>H3*L3</f>
        <v/>
      </c>
      <c r="O3" s="3">
        <f>IF(J3="Ja";"Klar";"Öppen")</f>
        <v/>
      </c>
    </row>
    <row r="4">
      <c r="A4" s="7" t="inlineStr">
        <is>
          <t>P-002</t>
        </is>
      </c>
      <c r="B4" s="7" t="inlineStr">
        <is>
          <t>2026-06-03</t>
        </is>
      </c>
      <c r="C4" s="8" t="inlineStr">
        <is>
          <t>Kundbesök Göteborg</t>
        </is>
      </c>
      <c r="D4" s="7" t="inlineStr">
        <is>
          <t>Göteborg</t>
        </is>
      </c>
      <c r="E4" s="7" t="inlineStr">
        <is>
          <t>Erik</t>
        </is>
      </c>
      <c r="F4" s="7" t="inlineStr">
        <is>
          <t>Elektronik</t>
        </is>
      </c>
      <c r="G4" s="8" t="inlineStr">
        <is>
          <t>Laddare</t>
        </is>
      </c>
      <c r="H4" s="7" t="n">
        <v>2</v>
      </c>
      <c r="I4" s="7" t="inlineStr">
        <is>
          <t>st</t>
        </is>
      </c>
      <c r="J4" s="5" t="inlineStr">
        <is>
          <t>Ja</t>
        </is>
      </c>
      <c r="K4" s="5" t="inlineStr">
        <is>
          <t>Hög</t>
        </is>
      </c>
      <c r="L4" s="7" t="n">
        <v>0.3</v>
      </c>
      <c r="M4" s="9">
        <f>H4*L4</f>
        <v/>
      </c>
      <c r="O4" s="7">
        <f>IF(J4="Ja";"Klar";"Öppen")</f>
        <v/>
      </c>
    </row>
    <row r="5">
      <c r="A5" s="3" t="inlineStr">
        <is>
          <t>P-003</t>
        </is>
      </c>
      <c r="B5" s="3" t="inlineStr">
        <is>
          <t>2026-06-04</t>
        </is>
      </c>
      <c r="C5" s="4" t="inlineStr">
        <is>
          <t>Konferens Malmö</t>
        </is>
      </c>
      <c r="D5" s="3" t="inlineStr">
        <is>
          <t>Malmö</t>
        </is>
      </c>
      <c r="E5" s="3" t="inlineStr">
        <is>
          <t>Maria</t>
        </is>
      </c>
      <c r="F5" s="3" t="inlineStr">
        <is>
          <t>Kläder</t>
        </is>
      </c>
      <c r="G5" s="4" t="inlineStr">
        <is>
          <t>Tröjor</t>
        </is>
      </c>
      <c r="H5" s="3" t="n">
        <v>4</v>
      </c>
      <c r="I5" s="3" t="inlineStr">
        <is>
          <t>st</t>
        </is>
      </c>
      <c r="J5" s="5" t="inlineStr">
        <is>
          <t>Nej</t>
        </is>
      </c>
      <c r="K5" s="5" t="inlineStr">
        <is>
          <t>Medel</t>
        </is>
      </c>
      <c r="L5" s="3" t="n">
        <v>0.5</v>
      </c>
      <c r="M5" s="6">
        <f>H5*L5</f>
        <v/>
      </c>
      <c r="O5" s="3">
        <f>IF(J5="Ja";"Klar";"Öppen")</f>
        <v/>
      </c>
    </row>
    <row r="6">
      <c r="A6" s="7" t="inlineStr">
        <is>
          <t>P-004</t>
        </is>
      </c>
      <c r="B6" s="7" t="inlineStr">
        <is>
          <t>2026-06-04</t>
        </is>
      </c>
      <c r="C6" s="8" t="inlineStr">
        <is>
          <t>Mässa Uppsala</t>
        </is>
      </c>
      <c r="D6" s="7" t="inlineStr">
        <is>
          <t>Uppsala</t>
        </is>
      </c>
      <c r="E6" s="7" t="inlineStr">
        <is>
          <t>Johan</t>
        </is>
      </c>
      <c r="F6" s="7" t="inlineStr">
        <is>
          <t>Hygien</t>
        </is>
      </c>
      <c r="G6" s="8" t="inlineStr">
        <is>
          <t>Tandborste</t>
        </is>
      </c>
      <c r="H6" s="7" t="n">
        <v>2</v>
      </c>
      <c r="I6" s="7" t="inlineStr">
        <is>
          <t>st</t>
        </is>
      </c>
      <c r="J6" s="5" t="inlineStr">
        <is>
          <t>Ja</t>
        </is>
      </c>
      <c r="K6" s="5" t="inlineStr">
        <is>
          <t>Låg</t>
        </is>
      </c>
      <c r="L6" s="7" t="n">
        <v>0.1</v>
      </c>
      <c r="M6" s="9">
        <f>H6*L6</f>
        <v/>
      </c>
      <c r="O6" s="7">
        <f>IF(J6="Ja";"Klar";"Öppen")</f>
        <v/>
      </c>
    </row>
    <row r="7">
      <c r="A7" s="3" t="inlineStr">
        <is>
          <t>P-005</t>
        </is>
      </c>
      <c r="B7" s="3" t="inlineStr">
        <is>
          <t>2026-06-05</t>
        </is>
      </c>
      <c r="C7" s="4" t="inlineStr">
        <is>
          <t>Workshop Linköping</t>
        </is>
      </c>
      <c r="D7" s="3" t="inlineStr">
        <is>
          <t>Linköping</t>
        </is>
      </c>
      <c r="E7" s="3" t="inlineStr">
        <is>
          <t>Karin</t>
        </is>
      </c>
      <c r="F7" s="3" t="inlineStr">
        <is>
          <t>Kontor</t>
        </is>
      </c>
      <c r="G7" s="4" t="inlineStr">
        <is>
          <t>Block och pennor</t>
        </is>
      </c>
      <c r="H7" s="3" t="n">
        <v>6</v>
      </c>
      <c r="I7" s="3" t="inlineStr">
        <is>
          <t>set</t>
        </is>
      </c>
      <c r="J7" s="5" t="inlineStr">
        <is>
          <t>Nej</t>
        </is>
      </c>
      <c r="K7" s="5" t="inlineStr">
        <is>
          <t>Hög</t>
        </is>
      </c>
      <c r="L7" s="3" t="n">
        <v>1.2</v>
      </c>
      <c r="M7" s="6">
        <f>H7*L7</f>
        <v/>
      </c>
      <c r="O7" s="3">
        <f>IF(J7="Ja";"Klar";"Öppen")</f>
        <v/>
      </c>
    </row>
    <row r="8">
      <c r="A8" s="7" t="inlineStr">
        <is>
          <t>P-006</t>
        </is>
      </c>
      <c r="B8" s="7" t="inlineStr">
        <is>
          <t>2026-06-05</t>
        </is>
      </c>
      <c r="C8" s="8" t="inlineStr">
        <is>
          <t>Kundbesök Örebro</t>
        </is>
      </c>
      <c r="D8" s="7" t="inlineStr">
        <is>
          <t>Örebro</t>
        </is>
      </c>
      <c r="E8" s="7" t="inlineStr">
        <is>
          <t>Oskar</t>
        </is>
      </c>
      <c r="F8" s="7" t="inlineStr">
        <is>
          <t>Elektronik</t>
        </is>
      </c>
      <c r="G8" s="8" t="inlineStr">
        <is>
          <t>Powerbank</t>
        </is>
      </c>
      <c r="H8" s="7" t="n">
        <v>3</v>
      </c>
      <c r="I8" s="7" t="inlineStr">
        <is>
          <t>st</t>
        </is>
      </c>
      <c r="J8" s="5" t="inlineStr">
        <is>
          <t>Ja</t>
        </is>
      </c>
      <c r="K8" s="5" t="inlineStr">
        <is>
          <t>Medel</t>
        </is>
      </c>
      <c r="L8" s="7" t="n">
        <v>0.6</v>
      </c>
      <c r="M8" s="9">
        <f>H8*L8</f>
        <v/>
      </c>
      <c r="O8" s="7">
        <f>IF(J8="Ja";"Klar";"Öppen")</f>
        <v/>
      </c>
    </row>
    <row r="9">
      <c r="A9" s="3" t="inlineStr">
        <is>
          <t>P-007</t>
        </is>
      </c>
      <c r="B9" s="3" t="inlineStr">
        <is>
          <t>2026-06-06</t>
        </is>
      </c>
      <c r="C9" s="4" t="inlineStr">
        <is>
          <t>Mässor Västerås</t>
        </is>
      </c>
      <c r="D9" s="3" t="inlineStr">
        <is>
          <t>Västerås</t>
        </is>
      </c>
      <c r="E9" s="3" t="inlineStr">
        <is>
          <t>Emma</t>
        </is>
      </c>
      <c r="F9" s="3" t="inlineStr">
        <is>
          <t>Dokument</t>
        </is>
      </c>
      <c r="G9" s="4" t="inlineStr">
        <is>
          <t>Visitkort</t>
        </is>
      </c>
      <c r="H9" s="3" t="n">
        <v>200</v>
      </c>
      <c r="I9" s="3" t="inlineStr">
        <is>
          <t>st</t>
        </is>
      </c>
      <c r="J9" s="5" t="inlineStr">
        <is>
          <t>Nej</t>
        </is>
      </c>
      <c r="K9" s="5" t="inlineStr">
        <is>
          <t>Hög</t>
        </is>
      </c>
      <c r="L9" s="3" t="n">
        <v>0.2</v>
      </c>
      <c r="M9" s="6">
        <f>H9*L9</f>
        <v/>
      </c>
      <c r="O9" s="3">
        <f>IF(J9="Ja";"Klar";"Öppen")</f>
        <v/>
      </c>
    </row>
    <row r="10">
      <c r="A10" s="7" t="inlineStr">
        <is>
          <t>P-008</t>
        </is>
      </c>
      <c r="B10" s="7" t="inlineStr">
        <is>
          <t>2026-06-06</t>
        </is>
      </c>
      <c r="C10" s="8" t="inlineStr">
        <is>
          <t>Kundbesök Helsingborg</t>
        </is>
      </c>
      <c r="D10" s="7" t="inlineStr">
        <is>
          <t>Helsingborg</t>
        </is>
      </c>
      <c r="E10" s="7" t="inlineStr">
        <is>
          <t>Lars</t>
        </is>
      </c>
      <c r="F10" s="7" t="inlineStr">
        <is>
          <t>Kläder</t>
        </is>
      </c>
      <c r="G10" s="8" t="inlineStr">
        <is>
          <t>Skor</t>
        </is>
      </c>
      <c r="H10" s="7" t="n">
        <v>2</v>
      </c>
      <c r="I10" s="7" t="inlineStr">
        <is>
          <t>par</t>
        </is>
      </c>
      <c r="J10" s="5" t="inlineStr">
        <is>
          <t>Ja</t>
        </is>
      </c>
      <c r="K10" s="5" t="inlineStr">
        <is>
          <t>Medel</t>
        </is>
      </c>
      <c r="L10" s="7" t="n">
        <v>1.4</v>
      </c>
      <c r="M10" s="9">
        <f>H10*L10</f>
        <v/>
      </c>
      <c r="O10" s="7">
        <f>IF(J10="Ja";"Klar";"Öppen")</f>
        <v/>
      </c>
    </row>
    <row r="11">
      <c r="A11" s="3" t="inlineStr">
        <is>
          <t>P-009</t>
        </is>
      </c>
      <c r="B11" s="3" t="inlineStr">
        <is>
          <t>2026-06-07</t>
        </is>
      </c>
      <c r="C11" s="4" t="inlineStr">
        <is>
          <t>Resa Stockholm</t>
        </is>
      </c>
      <c r="D11" s="3" t="inlineStr">
        <is>
          <t>Stockholm</t>
        </is>
      </c>
      <c r="E11" s="3" t="inlineStr">
        <is>
          <t>Anna</t>
        </is>
      </c>
      <c r="F11" s="3" t="inlineStr">
        <is>
          <t>Hygien</t>
        </is>
      </c>
      <c r="G11" s="4" t="inlineStr">
        <is>
          <t>Handdesinfektion</t>
        </is>
      </c>
      <c r="H11" s="3" t="n">
        <v>5</v>
      </c>
      <c r="I11" s="3" t="inlineStr">
        <is>
          <t>flaska</t>
        </is>
      </c>
      <c r="J11" s="5" t="inlineStr">
        <is>
          <t>Nej</t>
        </is>
      </c>
      <c r="K11" s="5" t="inlineStr">
        <is>
          <t>Medel</t>
        </is>
      </c>
      <c r="L11" s="3" t="n">
        <v>0.3</v>
      </c>
      <c r="M11" s="6">
        <f>H11*L11</f>
        <v/>
      </c>
      <c r="O11" s="3">
        <f>IF(J11="Ja";"Klar";"Öppen")</f>
        <v/>
      </c>
    </row>
    <row r="12">
      <c r="A12" s="7" t="inlineStr">
        <is>
          <t>P-010</t>
        </is>
      </c>
      <c r="B12" s="7" t="inlineStr">
        <is>
          <t>2026-06-07</t>
        </is>
      </c>
      <c r="C12" s="8" t="inlineStr">
        <is>
          <t>Konferens Göteborg</t>
        </is>
      </c>
      <c r="D12" s="7" t="inlineStr">
        <is>
          <t>Göteborg</t>
        </is>
      </c>
      <c r="E12" s="7" t="inlineStr">
        <is>
          <t>Erik</t>
        </is>
      </c>
      <c r="F12" s="7" t="inlineStr">
        <is>
          <t>Kontor</t>
        </is>
      </c>
      <c r="G12" s="8" t="inlineStr">
        <is>
          <t>Presentationsmapp</t>
        </is>
      </c>
      <c r="H12" s="7" t="n">
        <v>3</v>
      </c>
      <c r="I12" s="7" t="inlineStr">
        <is>
          <t>st</t>
        </is>
      </c>
      <c r="J12" s="5" t="inlineStr">
        <is>
          <t>Ja</t>
        </is>
      </c>
      <c r="K12" s="5" t="inlineStr">
        <is>
          <t>Hög</t>
        </is>
      </c>
      <c r="L12" s="7" t="n">
        <v>0.7</v>
      </c>
      <c r="M12" s="9">
        <f>H12*L12</f>
        <v/>
      </c>
      <c r="O12" s="7">
        <f>IF(J12="Ja";"Klar";"Öppen")</f>
        <v/>
      </c>
    </row>
    <row r="13" ht="22" customHeight="1">
      <c r="A13" s="10" t="inlineStr">
        <is>
          <t>TOTALER</t>
        </is>
      </c>
      <c r="B13" s="10" t="n"/>
      <c r="C13" s="10" t="n"/>
      <c r="D13" s="10" t="n"/>
      <c r="E13" s="10" t="n"/>
      <c r="F13" s="10" t="n"/>
      <c r="G13" s="10" t="n"/>
      <c r="H13" s="11">
        <f>SUM(H3:H12)</f>
        <v/>
      </c>
      <c r="I13" s="10" t="n"/>
      <c r="J13" s="10" t="n"/>
      <c r="K13" s="10" t="n"/>
      <c r="L13" s="10" t="n"/>
      <c r="M13" s="12">
        <f>SUM(M3:M12)</f>
        <v/>
      </c>
      <c r="N13" s="10" t="n"/>
      <c r="O13" s="10" t="n"/>
    </row>
    <row r="14" ht="20" customHeight="1">
      <c r="A14" s="13" t="inlineStr">
        <is>
          <t>Summa antal artiklar:</t>
        </is>
      </c>
      <c r="B14" s="14" t="n"/>
      <c r="C14" s="15" t="n"/>
      <c r="D14" s="16">
        <f>SUM(H3:H12)</f>
        <v/>
      </c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</row>
    <row r="15" ht="20" customHeight="1">
      <c r="A15" s="13" t="inlineStr">
        <is>
          <t>Summa total vikt (kg):</t>
        </is>
      </c>
      <c r="B15" s="14" t="n"/>
      <c r="C15" s="15" t="n"/>
      <c r="D15" s="18">
        <f>SUM(M3:M12)</f>
        <v/>
      </c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</row>
    <row r="16" ht="20" customHeight="1">
      <c r="A16" s="13" t="inlineStr">
        <is>
          <t>Antal packade:</t>
        </is>
      </c>
      <c r="B16" s="14" t="n"/>
      <c r="C16" s="15" t="n"/>
      <c r="D16" s="16">
        <f>COUNTIF(J3:J12;"Ja")</f>
        <v/>
      </c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</row>
    <row r="17" ht="20" customHeight="1">
      <c r="A17" s="13" t="inlineStr">
        <is>
          <t>Andel packat (%):</t>
        </is>
      </c>
      <c r="B17" s="14" t="n"/>
      <c r="C17" s="15" t="n"/>
      <c r="D17" s="19">
        <f>COUNTIF(J3:J12;"Ja")/COUNTA(G3:G12)</f>
        <v/>
      </c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</row>
    <row r="18" ht="20" customHeight="1">
      <c r="A18" s="13" t="inlineStr">
        <is>
          <t>Medelvikt per rad (kg):</t>
        </is>
      </c>
      <c r="B18" s="14" t="n"/>
      <c r="C18" s="15" t="n"/>
      <c r="D18" s="18">
        <f>AVERAGE(M3:M12)</f>
        <v/>
      </c>
      <c r="E18" s="17" t="n"/>
      <c r="F18" s="17" t="n"/>
      <c r="G18" s="17" t="n"/>
      <c r="H18" s="17" t="n"/>
      <c r="I18" s="17" t="n"/>
      <c r="J18" s="17" t="n"/>
      <c r="K18" s="17" t="n"/>
      <c r="L18" s="17" t="n"/>
      <c r="M18" s="17" t="n"/>
      <c r="N18" s="17" t="n"/>
      <c r="O18" s="17" t="n"/>
    </row>
  </sheetData>
  <mergeCells count="6">
    <mergeCell ref="A1:O1"/>
    <mergeCell ref="A14:C14"/>
    <mergeCell ref="A15:C15"/>
    <mergeCell ref="A16:C16"/>
    <mergeCell ref="A17:C17"/>
    <mergeCell ref="A18:C18"/>
  </mergeCells>
  <conditionalFormatting sqref="O3:O12">
    <cfRule type="expression" priority="1" dxfId="0" stopIfTrue="0">
      <formula>O3="Klar"</formula>
    </cfRule>
    <cfRule type="expression" priority="2" dxfId="1" stopIfTrue="0">
      <formula>O3="Öppen"</formula>
    </cfRule>
  </conditionalFormatting>
  <dataValidations count="2">
    <dataValidation sqref="J3:J12" showErrorMessage="1" showInputMessage="1" allowBlank="0" type="list">
      <formula1>"Ja,Nej"</formula1>
    </dataValidation>
    <dataValidation sqref="K3:K12" showErrorMessage="1" showInputMessage="1" allowBlank="0" type="list">
      <formula1>"Hög,Medel,Låg"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2" customHeight="1">
      <c r="A1" s="1" t="inlineStr">
        <is>
          <t>SAMMANFATTNING – PACKLISTA DASHBOARD</t>
        </is>
      </c>
    </row>
    <row r="3" ht="24" customHeight="1">
      <c r="A3" s="10" t="inlineStr">
        <is>
          <t>NYCKELTAL</t>
        </is>
      </c>
    </row>
    <row r="4" ht="26" customHeight="1">
      <c r="A4" s="20" t="inlineStr">
        <is>
          <t>Totalt antal artiklar</t>
        </is>
      </c>
      <c r="B4" s="14" t="n"/>
      <c r="C4" s="15" t="n"/>
      <c r="D4" s="21">
        <f>COUNTA(Packlista!G3:G12)</f>
        <v/>
      </c>
      <c r="E4" s="22" t="n"/>
      <c r="F4" s="22" t="n"/>
      <c r="G4" s="22" t="n"/>
      <c r="H4" s="22" t="n"/>
    </row>
    <row r="5" ht="26" customHeight="1">
      <c r="A5" s="20" t="inlineStr">
        <is>
          <t>Antal packade</t>
        </is>
      </c>
      <c r="B5" s="14" t="n"/>
      <c r="C5" s="15" t="n"/>
      <c r="D5" s="21">
        <f>COUNTIF(Packlista!J3:J12;"Ja")</f>
        <v/>
      </c>
      <c r="E5" s="22" t="n"/>
      <c r="F5" s="22" t="n"/>
      <c r="G5" s="22" t="n"/>
      <c r="H5" s="22" t="n"/>
    </row>
    <row r="6" ht="26" customHeight="1">
      <c r="A6" s="20" t="inlineStr">
        <is>
          <t>Antal återstående</t>
        </is>
      </c>
      <c r="B6" s="14" t="n"/>
      <c r="C6" s="15" t="n"/>
      <c r="D6" s="21">
        <f>COUNTA(Packlista!G3:G12)-COUNTIF(Packlista!J3:J12;"Ja")</f>
        <v/>
      </c>
      <c r="E6" s="22" t="n"/>
      <c r="F6" s="22" t="n"/>
      <c r="G6" s="22" t="n"/>
      <c r="H6" s="22" t="n"/>
    </row>
    <row r="7" ht="26" customHeight="1">
      <c r="A7" s="20" t="inlineStr">
        <is>
          <t>Total vikt (kg)</t>
        </is>
      </c>
      <c r="B7" s="14" t="n"/>
      <c r="C7" s="15" t="n"/>
      <c r="D7" s="23">
        <f>SUM(Packlista!M3:M12)</f>
        <v/>
      </c>
      <c r="E7" s="22" t="n"/>
      <c r="F7" s="22" t="n"/>
      <c r="G7" s="22" t="n"/>
      <c r="H7" s="22" t="n"/>
    </row>
    <row r="8" ht="26" customHeight="1">
      <c r="A8" s="20" t="inlineStr">
        <is>
          <t>Genomsnittlig vikt/rad (kg)</t>
        </is>
      </c>
      <c r="B8" s="14" t="n"/>
      <c r="C8" s="15" t="n"/>
      <c r="D8" s="23">
        <f>AVERAGE(Packlista!M3:M12)</f>
        <v/>
      </c>
      <c r="E8" s="22" t="n"/>
      <c r="F8" s="22" t="n"/>
      <c r="G8" s="22" t="n"/>
      <c r="H8" s="22" t="n"/>
    </row>
    <row r="9" ht="26" customHeight="1">
      <c r="A9" s="20" t="inlineStr">
        <is>
          <t>Packningsgrad</t>
        </is>
      </c>
      <c r="B9" s="14" t="n"/>
      <c r="C9" s="15" t="n"/>
      <c r="D9" s="24">
        <f>COUNTIF(Packlista!J3:J12;"Ja")/COUNTA(Packlista!G3:G12)</f>
        <v/>
      </c>
      <c r="E9" s="22" t="n"/>
      <c r="F9" s="22" t="n"/>
      <c r="G9" s="22" t="n"/>
      <c r="H9" s="22" t="n"/>
    </row>
    <row r="12" ht="22" customHeight="1">
      <c r="A12" s="2" t="inlineStr">
        <is>
          <t>Kategori</t>
        </is>
      </c>
      <c r="B12" s="2" t="inlineStr">
        <is>
          <t>Antal artiklar</t>
        </is>
      </c>
      <c r="E12" s="2" t="inlineStr">
        <is>
          <t>Status</t>
        </is>
      </c>
      <c r="F12" s="2" t="inlineStr">
        <is>
          <t>Antal</t>
        </is>
      </c>
    </row>
    <row r="13" ht="20" customHeight="1">
      <c r="A13" s="8" t="inlineStr">
        <is>
          <t>Dokument</t>
        </is>
      </c>
      <c r="B13" s="7" t="n">
        <v>2</v>
      </c>
      <c r="E13" s="3" t="inlineStr">
        <is>
          <t>Packad</t>
        </is>
      </c>
      <c r="F13" s="3">
        <f>COUNTIF(Packlista!J3:J12;"Ja")</f>
        <v/>
      </c>
    </row>
    <row r="14" ht="20" customHeight="1">
      <c r="A14" s="4" t="inlineStr">
        <is>
          <t>Elektronik</t>
        </is>
      </c>
      <c r="B14" s="3" t="n">
        <v>2</v>
      </c>
      <c r="E14" s="7" t="inlineStr">
        <is>
          <t>Ej packad</t>
        </is>
      </c>
      <c r="F14" s="7">
        <f>COUNTA(Packlista!G3:G12)-COUNTIF(Packlista!J3:J12;"Ja")</f>
        <v/>
      </c>
    </row>
    <row r="15" ht="20" customHeight="1">
      <c r="A15" s="8" t="inlineStr">
        <is>
          <t>Kläder</t>
        </is>
      </c>
      <c r="B15" s="7" t="n">
        <v>2</v>
      </c>
    </row>
    <row r="16" ht="20" customHeight="1">
      <c r="A16" s="4" t="inlineStr">
        <is>
          <t>Hygien</t>
        </is>
      </c>
      <c r="B16" s="3" t="n">
        <v>2</v>
      </c>
    </row>
    <row r="17" ht="20" customHeight="1">
      <c r="A17" s="8" t="inlineStr">
        <is>
          <t>Kontor</t>
        </is>
      </c>
      <c r="B17" s="7" t="n">
        <v>2</v>
      </c>
    </row>
  </sheetData>
  <mergeCells count="8">
    <mergeCell ref="A1:H1"/>
    <mergeCell ref="A3:H3"/>
    <mergeCell ref="A4:C4"/>
    <mergeCell ref="A5:C5"/>
    <mergeCell ref="A6:C6"/>
    <mergeCell ref="A7:C7"/>
    <mergeCell ref="A8:C8"/>
    <mergeCell ref="A9:C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3"/>
  <sheetViews>
    <sheetView workbookViewId="0">
      <selection activeCell="A1" sqref="A1"/>
    </sheetView>
  </sheetViews>
  <sheetFormatPr baseColWidth="8" defaultRowHeight="15"/>
  <cols>
    <col width="28" customWidth="1" min="1" max="1"/>
    <col width="60" customWidth="1" min="2" max="2"/>
  </cols>
  <sheetData>
    <row r="1" ht="32" customHeight="1">
      <c r="A1" s="1" t="inlineStr">
        <is>
          <t>INSTRUKTIONER – PACKLISTA EXCEL-MALL</t>
        </is>
      </c>
    </row>
    <row r="2" ht="20" customHeight="1">
      <c r="A2" s="25" t="inlineStr">
        <is>
          <t>KOMMA IGÅNG</t>
        </is>
      </c>
      <c r="B2" s="15" t="n"/>
    </row>
    <row r="3" ht="20" customHeight="1">
      <c r="A3" s="26" t="inlineStr">
        <is>
          <t>Steg 1:</t>
        </is>
      </c>
      <c r="B3" s="4" t="inlineStr">
        <is>
          <t>Öppna fliken 'Packlista' och fyll i alla gula celler (inputfält).</t>
        </is>
      </c>
    </row>
    <row r="4" ht="20" customHeight="1">
      <c r="A4" s="13" t="inlineStr">
        <is>
          <t>Steg 2:</t>
        </is>
      </c>
      <c r="B4" s="8" t="inlineStr">
        <is>
          <t>Ange datum i formatet YYYY-MM-DD (t.ex. 2026-06-03).</t>
        </is>
      </c>
    </row>
    <row r="5" ht="20" customHeight="1">
      <c r="A5" s="26" t="inlineStr">
        <is>
          <t>Steg 3:</t>
        </is>
      </c>
      <c r="B5" s="4" t="inlineStr">
        <is>
          <t>Välj 'Ja' eller 'Nej' i kolumn J (Packad?) via rullistan.</t>
        </is>
      </c>
    </row>
    <row r="6" ht="20" customHeight="1">
      <c r="A6" s="13" t="inlineStr">
        <is>
          <t>Steg 4:</t>
        </is>
      </c>
      <c r="B6" s="8" t="inlineStr">
        <is>
          <t>Välj prioritet (Hög/Medel/Låg) i kolumn K via rullistan.</t>
        </is>
      </c>
    </row>
    <row r="7" ht="20" customHeight="1">
      <c r="A7" s="26" t="inlineStr">
        <is>
          <t>Steg 5:</t>
        </is>
      </c>
      <c r="B7" s="4" t="inlineStr">
        <is>
          <t>Status (kolumn O) och total vikt (kolumn M) uppdateras automatiskt.</t>
        </is>
      </c>
    </row>
    <row r="8" ht="20" customHeight="1">
      <c r="A8" s="22" t="inlineStr"/>
      <c r="B8" s="22" t="inlineStr"/>
    </row>
    <row r="9" ht="20" customHeight="1">
      <c r="A9" s="25" t="inlineStr">
        <is>
          <t>KOLUMNGUIDE</t>
        </is>
      </c>
      <c r="B9" s="15" t="n"/>
    </row>
    <row r="10" ht="20" customHeight="1">
      <c r="A10" s="13" t="inlineStr">
        <is>
          <t>Packnings-ID:</t>
        </is>
      </c>
      <c r="B10" s="8" t="inlineStr">
        <is>
          <t>Unikt ID för varje packningsrad (t.ex. P-001, P-002).</t>
        </is>
      </c>
    </row>
    <row r="11" ht="20" customHeight="1">
      <c r="A11" s="26" t="inlineStr">
        <is>
          <t>Datum:</t>
        </is>
      </c>
      <c r="B11" s="4" t="inlineStr">
        <is>
          <t>Datum för packning eller transport (YYYY-MM-DD).</t>
        </is>
      </c>
    </row>
    <row r="12" ht="20" customHeight="1">
      <c r="A12" s="13" t="inlineStr">
        <is>
          <t>Projekt/Resa:</t>
        </is>
      </c>
      <c r="B12" s="8" t="inlineStr">
        <is>
          <t>Namn på resa, projekt eller leverans.</t>
        </is>
      </c>
    </row>
    <row r="13" ht="20" customHeight="1">
      <c r="A13" s="26" t="inlineStr">
        <is>
          <t>Destination:</t>
        </is>
      </c>
      <c r="B13" s="4" t="inlineStr">
        <is>
          <t>Destinationsort eller -stad.</t>
        </is>
      </c>
    </row>
    <row r="14" ht="20" customHeight="1">
      <c r="A14" s="13" t="inlineStr">
        <is>
          <t>Ansvarig:</t>
        </is>
      </c>
      <c r="B14" s="8" t="inlineStr">
        <is>
          <t>Den person som ansvarar för packningen.</t>
        </is>
      </c>
    </row>
    <row r="15" ht="20" customHeight="1">
      <c r="A15" s="26" t="inlineStr">
        <is>
          <t>Kategori:</t>
        </is>
      </c>
      <c r="B15" s="4" t="inlineStr">
        <is>
          <t>Typ av artikel (Dokument, Elektronik, Kläder, Hygien, Kontor).</t>
        </is>
      </c>
    </row>
    <row r="16" ht="20" customHeight="1">
      <c r="A16" s="13" t="inlineStr">
        <is>
          <t>Artikel:</t>
        </is>
      </c>
      <c r="B16" s="8" t="inlineStr">
        <is>
          <t>Namn på artikeln som ska packas.</t>
        </is>
      </c>
    </row>
    <row r="17" ht="20" customHeight="1">
      <c r="A17" s="26" t="inlineStr">
        <is>
          <t>Antal:</t>
        </is>
      </c>
      <c r="B17" s="4" t="inlineStr">
        <is>
          <t>Antal enheter av artikeln.</t>
        </is>
      </c>
    </row>
    <row r="18" ht="20" customHeight="1">
      <c r="A18" s="13" t="inlineStr">
        <is>
          <t>Enhet:</t>
        </is>
      </c>
      <c r="B18" s="8" t="inlineStr">
        <is>
          <t>Enhet för artikeln (st, par, set, flaska, etc.).</t>
        </is>
      </c>
    </row>
    <row r="19" ht="20" customHeight="1">
      <c r="A19" s="26" t="inlineStr">
        <is>
          <t>Packad? (J):</t>
        </is>
      </c>
      <c r="B19" s="4" t="inlineStr">
        <is>
          <t>Ange 'Ja' om artikeln är packad, annars 'Nej'.</t>
        </is>
      </c>
    </row>
    <row r="20" ht="20" customHeight="1">
      <c r="A20" s="13" t="inlineStr">
        <is>
          <t>Prioritet (K):</t>
        </is>
      </c>
      <c r="B20" s="8" t="inlineStr">
        <is>
          <t>Hög = måste med, Medel = viktig, Låg = önskvärd.</t>
        </is>
      </c>
    </row>
    <row r="21" ht="20" customHeight="1">
      <c r="A21" s="26" t="inlineStr">
        <is>
          <t>Vikt/enhet (L):</t>
        </is>
      </c>
      <c r="B21" s="4" t="inlineStr">
        <is>
          <t>Vikt per enskild enhet i kilogram (kg).</t>
        </is>
      </c>
    </row>
    <row r="22" ht="20" customHeight="1">
      <c r="A22" s="13" t="inlineStr">
        <is>
          <t>Total vikt (M):</t>
        </is>
      </c>
      <c r="B22" s="8" t="inlineStr">
        <is>
          <t>Beräknas automatiskt: Antal × Vikt/enhet.</t>
        </is>
      </c>
    </row>
    <row r="23" ht="20" customHeight="1">
      <c r="A23" s="26" t="inlineStr">
        <is>
          <t>Kommentar (N):</t>
        </is>
      </c>
      <c r="B23" s="4" t="inlineStr">
        <is>
          <t>Valfri anteckning om artikeln.</t>
        </is>
      </c>
    </row>
    <row r="24" ht="20" customHeight="1">
      <c r="A24" s="13" t="inlineStr">
        <is>
          <t>Status (O):</t>
        </is>
      </c>
      <c r="B24" s="8" t="inlineStr">
        <is>
          <t>Uppdateras automatiskt: 'Klar' om packad, annars 'Öppen'.</t>
        </is>
      </c>
    </row>
    <row r="25" ht="20" customHeight="1">
      <c r="A25" s="22" t="inlineStr"/>
      <c r="B25" s="22" t="inlineStr"/>
    </row>
    <row r="26" ht="20" customHeight="1">
      <c r="A26" s="25" t="inlineStr">
        <is>
          <t>FÄRGKODNING</t>
        </is>
      </c>
      <c r="B26" s="15" t="n"/>
    </row>
    <row r="27" ht="20" customHeight="1">
      <c r="A27" s="26" t="inlineStr">
        <is>
          <t>Mörkgrön (#0F766E):</t>
        </is>
      </c>
      <c r="B27" s="4" t="inlineStr">
        <is>
          <t>Rubrikrader – kolumnnamn.</t>
        </is>
      </c>
    </row>
    <row r="28" ht="20" customHeight="1">
      <c r="A28" s="13" t="inlineStr">
        <is>
          <t>Turkos (#14B8A6):</t>
        </is>
      </c>
      <c r="B28" s="8" t="inlineStr">
        <is>
          <t>Delrubriker och sektionsrader.</t>
        </is>
      </c>
    </row>
    <row r="29" ht="20" customHeight="1">
      <c r="A29" s="26" t="inlineStr">
        <is>
          <t>Ljusblågrön (#F0FDFA):</t>
        </is>
      </c>
      <c r="B29" s="4" t="inlineStr">
        <is>
          <t>Växlande radfärg (varannan rad) för läsbarhet.</t>
        </is>
      </c>
    </row>
    <row r="30" ht="20" customHeight="1">
      <c r="A30" s="13" t="inlineStr">
        <is>
          <t>Ljusgul (#FFFBEB):</t>
        </is>
      </c>
      <c r="B30" s="8" t="inlineStr">
        <is>
          <t>Inputceller – fält som ska fyllas i av användaren.</t>
        </is>
      </c>
    </row>
    <row r="31" ht="20" customHeight="1">
      <c r="A31" s="26" t="inlineStr">
        <is>
          <t>Ljusgrön (grön text):</t>
        </is>
      </c>
      <c r="B31" s="4" t="inlineStr">
        <is>
          <t>Status 'Klar' – artikeln är packad.</t>
        </is>
      </c>
    </row>
    <row r="32" ht="20" customHeight="1">
      <c r="A32" s="13" t="inlineStr">
        <is>
          <t>Ljusröd (röd text):</t>
        </is>
      </c>
      <c r="B32" s="8" t="inlineStr">
        <is>
          <t>Status 'Öppen' – artikeln är ej packad ännu.</t>
        </is>
      </c>
    </row>
    <row r="33" ht="20" customHeight="1">
      <c r="A33" s="22" t="inlineStr"/>
      <c r="B33" s="22" t="inlineStr"/>
    </row>
    <row r="34" ht="20" customHeight="1">
      <c r="A34" s="25" t="inlineStr">
        <is>
          <t>SAMMANFATTNING</t>
        </is>
      </c>
      <c r="B34" s="15" t="n"/>
    </row>
    <row r="35" ht="20" customHeight="1">
      <c r="A35" s="26" t="inlineStr">
        <is>
          <t>Dashboard:</t>
        </is>
      </c>
      <c r="B35" s="4" t="inlineStr">
        <is>
          <t>Se fliken 'Sammanfattning' för nyckeltal och diagram.</t>
        </is>
      </c>
    </row>
    <row r="36" ht="20" customHeight="1">
      <c r="A36" s="13" t="inlineStr">
        <is>
          <t>Stapeldiagram:</t>
        </is>
      </c>
      <c r="B36" s="8" t="inlineStr">
        <is>
          <t>Visar antal artiklar per kategori.</t>
        </is>
      </c>
    </row>
    <row r="37" ht="20" customHeight="1">
      <c r="A37" s="26" t="inlineStr">
        <is>
          <t>Cirkeldiagram:</t>
        </is>
      </c>
      <c r="B37" s="4" t="inlineStr">
        <is>
          <t>Visar andel packade vs ej packade artiklar.</t>
        </is>
      </c>
    </row>
    <row r="38" ht="20" customHeight="1">
      <c r="A38" s="13" t="inlineStr">
        <is>
          <t>Nyckeltal:</t>
        </is>
      </c>
      <c r="B38" s="8" t="inlineStr">
        <is>
          <t>Totalt, packade, återstående, vikt och packningsgrad.</t>
        </is>
      </c>
    </row>
    <row r="39" ht="20" customHeight="1">
      <c r="A39" s="22" t="inlineStr"/>
      <c r="B39" s="22" t="inlineStr"/>
    </row>
    <row r="40" ht="20" customHeight="1">
      <c r="A40" s="25" t="inlineStr">
        <is>
          <t>TIPS</t>
        </is>
      </c>
      <c r="B40" s="15" t="n"/>
    </row>
    <row r="41" ht="20" customHeight="1">
      <c r="A41" s="26" t="inlineStr">
        <is>
          <t>Ny rad:</t>
        </is>
      </c>
      <c r="B41" s="4" t="inlineStr">
        <is>
          <t>Lägg till fler rader under rad 12 och kopiera formlerna i M och O.</t>
        </is>
      </c>
    </row>
    <row r="42" ht="20" customHeight="1">
      <c r="A42" s="13" t="inlineStr">
        <is>
          <t>Sortering:</t>
        </is>
      </c>
      <c r="B42" s="8" t="inlineStr">
        <is>
          <t>Sortera efter Prioritet eller Status för bättre överblick.</t>
        </is>
      </c>
    </row>
    <row r="43" ht="20" customHeight="1">
      <c r="A43" s="26" t="inlineStr">
        <is>
          <t>Utskrift:</t>
        </is>
      </c>
      <c r="B43" s="4" t="inlineStr">
        <is>
          <t>Använd förhandsgranskningsläget för att justera sidmarginaler.</t>
        </is>
      </c>
    </row>
  </sheetData>
  <mergeCells count="6">
    <mergeCell ref="A1:B1"/>
    <mergeCell ref="A2:B2"/>
    <mergeCell ref="A9:B9"/>
    <mergeCell ref="A26:B26"/>
    <mergeCell ref="A34:B34"/>
    <mergeCell ref="A40:B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2026-06-01T14:59:14Z</dcterms:created>
  <dcterms:modified xmlns:dcterms="http://purl.org/dc/terms/" xmlns:xsi="http://www.w3.org/2001/XMLSchema-instance" xsi:type="dcterms:W3CDTF">2026-06-01T14:59:14Z</dcterms:modified>
</cp:coreProperties>
</file>